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JQ803\Desktop\Package-ITB-SDN-PZU-2026-020-Supply-Rehabilitation of the National Mine Action Center-OMD\"/>
    </mc:Choice>
  </mc:AlternateContent>
  <xr:revisionPtr revIDLastSave="0" documentId="13_ncr:1_{5BBB86FA-A90B-4031-87A4-B99F8744E25F}" xr6:coauthVersionLast="47" xr6:coauthVersionMax="47" xr10:uidLastSave="{00000000-0000-0000-0000-000000000000}"/>
  <bookViews>
    <workbookView xWindow="-110" yWindow="-110" windowWidth="19420" windowHeight="115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 l="1"/>
  <c r="F45" i="1" s="1"/>
  <c r="F15" i="1"/>
  <c r="F33" i="1"/>
  <c r="F32" i="1"/>
  <c r="F31" i="1"/>
  <c r="F30" i="1"/>
  <c r="F28" i="1"/>
  <c r="F27" i="1"/>
  <c r="F29" i="1"/>
  <c r="F26" i="1"/>
  <c r="F41" i="1"/>
  <c r="F40" i="1"/>
  <c r="F39" i="1"/>
  <c r="F42" i="1" s="1"/>
  <c r="F36" i="1"/>
  <c r="F37" i="1" s="1"/>
  <c r="F23" i="1"/>
  <c r="F22" i="1"/>
  <c r="F19" i="1"/>
  <c r="F17" i="1"/>
  <c r="F18" i="1"/>
  <c r="F16" i="1"/>
  <c r="F12" i="1"/>
  <c r="F11" i="1"/>
  <c r="F13" i="1" s="1"/>
  <c r="F34" i="1" l="1"/>
  <c r="F24" i="1"/>
  <c r="F20" i="1"/>
  <c r="F6" i="1"/>
  <c r="F7" i="1"/>
  <c r="F8" i="1"/>
  <c r="F5" i="1"/>
  <c r="F9" i="1" s="1"/>
  <c r="F46" i="1" s="1"/>
  <c r="F47" i="1" l="1"/>
</calcChain>
</file>

<file path=xl/sharedStrings.xml><?xml version="1.0" encoding="utf-8"?>
<sst xmlns="http://schemas.openxmlformats.org/spreadsheetml/2006/main" count="77" uniqueCount="48">
  <si>
    <t>BOQ for Rehabilitation of Guest House Building NMAC Trainig center</t>
  </si>
  <si>
    <t xml:space="preserve">Item </t>
  </si>
  <si>
    <t xml:space="preserve">Item/Descriptions </t>
  </si>
  <si>
    <t xml:space="preserve">Unit </t>
  </si>
  <si>
    <t xml:space="preserve">Quantity </t>
  </si>
  <si>
    <t>Price SDG</t>
  </si>
  <si>
    <t>Total SDG</t>
  </si>
  <si>
    <t>Plastering Works</t>
  </si>
  <si>
    <t>Site cleaning and preparation Including debris removal and cleaning</t>
  </si>
  <si>
    <t>Lumpsum</t>
  </si>
  <si>
    <t xml:space="preserve">Supply and application of plaster inside the 10 rooms, hall, kitchen, and dowen staires with morter cement 1:4 ,with treatment period in three days
</t>
  </si>
  <si>
    <t>M³</t>
  </si>
  <si>
    <t>Supply and application of plaster for the ceilings, including the roof and the interior, mixing with the ‎plastering compound, 3 days as per the instructions of the supervising engineer</t>
  </si>
  <si>
    <t>M²</t>
  </si>
  <si>
    <t>Supply and application of plaster for the exterior (Barabait wall)‎</t>
  </si>
  <si>
    <t>Total</t>
  </si>
  <si>
    <t>Painting Works‏</t>
  </si>
  <si>
    <t>Supplying materials and painting the interior and esxterior (two layers) of the walls building, After applying the silk plaster coating, ‎mixing with the specified color that determained by the supervising engineer</t>
  </si>
  <si>
    <t>Supplying materials and painting the ceilings, including the exterior slabs  (two layers), After applying the silk plaster coating, ‎mixing with the specified color that determained by the supervising engineer</t>
  </si>
  <si>
    <t>Electrical Works</t>
  </si>
  <si>
    <t>Supply and installation of electrical wiring and connections for the enterior and exterior  building, including accessories (connecting cartridges, complete circuit board,brakers, electrical boxes, etc.) , use alfanar weir 2.5mm or equvelent according to the direction of supervising engineer.</t>
  </si>
  <si>
    <t>Supply and delivery of ceiling fans (Orient brand)</t>
  </si>
  <si>
    <t>No</t>
  </si>
  <si>
    <t>Supply and delivery of  Electrical sockets (15 and 20 A) Ariam or equivelant</t>
  </si>
  <si>
    <t>Supply and delivery lighting bulbs (LED) 18 watt with accessories (Glass cover for decoration,electrical outlet…etc)</t>
  </si>
  <si>
    <r>
      <t>Supply and delivery exhaust fans 30*30, 20-30 watt with Low Noise Operation,</t>
    </r>
    <r>
      <rPr>
        <b/>
        <sz val="11"/>
        <color rgb="FF002060"/>
        <rFont val="Calibri"/>
        <family val="2"/>
        <scheme val="minor"/>
      </rPr>
      <t xml:space="preserve"> </t>
    </r>
    <r>
      <rPr>
        <sz val="11"/>
        <color rgb="FF002060"/>
        <rFont val="Calibri"/>
        <family val="2"/>
        <scheme val="minor"/>
      </rPr>
      <t>accessories and installation works.</t>
    </r>
  </si>
  <si>
    <t>Ceramic Works‏</t>
  </si>
  <si>
    <t xml:space="preserve"> ‏Supply and installation of ceramic floor tiles Porcelain for the entire building (roomes,kitchen,2halls and bathrooms), including  10cm skirting with good curing and make a leveling to the floor by cement morter 1:4 </t>
  </si>
  <si>
    <t xml:space="preserve">Supply and installation of wall tiles for 11 bathrooms, 1.5‎ hight ‎with good curing </t>
  </si>
  <si>
    <t>Iron work for doors and windows</t>
  </si>
  <si>
    <t>Supply and fabricated metalic - painted doors with dimensions 2 x 1 m, complete with all hinges,lock and other accessories</t>
  </si>
  <si>
    <t>Supply and fabricated Alomital doors with dimensions 2 x 0.8 m, complete with all hinges,lock and other accessories</t>
  </si>
  <si>
    <t>Supply and fabricated metalic - painted windows with dimensions 1.25 x 1.25 m, complete with all hinges,lock and other accessories</t>
  </si>
  <si>
    <t>Supply and fabricated metalic - painted windows with dimensions 1.2 x 0.6 m, complete with all hinges,lock and other accessories</t>
  </si>
  <si>
    <t>Supply and fabricated metalic - painted window with dimensions 1.3 x 1.3 m, complete with all hinges,lock and other accessories</t>
  </si>
  <si>
    <t>Supply and fabricated of stairwell light with dimensions 2.7 x 0.5 m. Frame made from Rec bar 3*6  and the panel from fiber, complete with all hinges,lock and other accessories</t>
  </si>
  <si>
    <t>Supply and fabricated of stairwell light with dimension 0.5 x 0.5 m. Frame made from Rec bar 3*6  and the panel from fiber, complete with all hinges,lock and other accessories</t>
  </si>
  <si>
    <t>Supply and installation of painted steel handrails for stairs, fabricated from mild steel pipes/box sections, including welding, fixing accessories, anti-rust primer, and final paint finish, complete as the direction of supervisor engineer.</t>
  </si>
  <si>
    <t>Plumbing work</t>
  </si>
  <si>
    <t>Supply and installation of plumbing materials for 11 bathrooms and kitchen include (shower 80 x80,European-style seat with full accessories,hand wash basin with tap, mixer tap complete with fittings),and installation of plumbing connections from bathrooms  to the proposed septic tank location.With internal and external accessories of all types( pipes PPR, PVC 2and 4 inch,fittings ...etc), complete as the direction of supervisor engineer.</t>
  </si>
  <si>
    <t>External backfilling and interlocking works</t>
  </si>
  <si>
    <t>Supply spreading and compacting of selected red soil, free from clay, organic matter and debris  for the building's courtyard. To be palaced in 3 layers each of 10 cm thickness, with proper watering and compacting for each layer.  ‎</t>
  </si>
  <si>
    <t>Supply and installation of interlock paving tiles for external yard, including sand bedding, leveling, compaction, edge restraints, and all necessary accessories, complete as the direction of supervisor engineer.</t>
  </si>
  <si>
    <t>Supply, casting, and finishing of reinforced concrete platform at building entrance with dimensions of 5 × 2 m, including formwork, reinforcement, concrete works, and surface finishing, complete as specified.</t>
  </si>
  <si>
    <t>Grand Total Cost SDG</t>
  </si>
  <si>
    <t>Grand Total Cost USD</t>
  </si>
  <si>
    <t>Supply and construct/cast saptic tank 6x3x3m divided into three room including plastring, waterprof, plumbing connection from GH Bathorooms to the Saptic and then to the Borhole, and all necessary work as per the attached designs, workmanship and the guidance of the supervisor engineer</t>
  </si>
  <si>
    <t xml:space="preserve">Saptic tank (6x3.5x3.5) including plumbing and connection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</si>
</sst>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quot;£&quot;* #,##0.00_-;\-&quot;£&quot;* #,##0.00_-;_-&quot;£&quot;* &quot;-&quot;??_-;_-@_-"/>
    <numFmt numFmtId="166" formatCode="_(* #,##0_);_(* \(#,##0\);_(* &quot;-&quot;??_);_(@_)"/>
    <numFmt numFmtId="167" formatCode="_(&quot;$&quot;* #,##0_);_(&quot;$&quot;* \(#,##0\);_(&quot;$&quot;* &quot;-&quot;??_);_(@_)"/>
    <numFmt numFmtId="168" formatCode="_-* #,##0_-;\-* #,##0_-;_-* &quot;-&quot;??_-;_-@_-"/>
  </numFmts>
  <fonts count="5" x14ac:knownFonts="1">
    <font>
      <sz val="11"/>
      <color theme="1"/>
      <name val="Calibri"/>
      <family val="2"/>
      <scheme val="minor"/>
    </font>
    <font>
      <sz val="11"/>
      <color theme="1"/>
      <name val="Calibri"/>
      <family val="2"/>
      <scheme val="minor"/>
    </font>
    <font>
      <sz val="11"/>
      <color rgb="FF002060"/>
      <name val="Calibri"/>
      <family val="2"/>
      <scheme val="minor"/>
    </font>
    <font>
      <b/>
      <sz val="11"/>
      <color rgb="FF002060"/>
      <name val="Calibri"/>
      <family val="2"/>
      <scheme val="minor"/>
    </font>
    <font>
      <sz val="14"/>
      <color rgb="FF002060"/>
      <name val="Calibri"/>
      <family val="2"/>
    </font>
  </fonts>
  <fills count="12">
    <fill>
      <patternFill patternType="none"/>
    </fill>
    <fill>
      <patternFill patternType="gray125"/>
    </fill>
    <fill>
      <patternFill patternType="solid">
        <fgColor theme="2"/>
        <bgColor indexed="64"/>
      </patternFill>
    </fill>
    <fill>
      <patternFill patternType="solid">
        <fgColor theme="8" tint="0.39997558519241921"/>
        <bgColor indexed="64"/>
      </patternFill>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FF"/>
        <bgColor rgb="FF000000"/>
      </patternFill>
    </fill>
    <fill>
      <patternFill patternType="solid">
        <fgColor theme="9"/>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165" fontId="1" fillId="0" borderId="0" applyFont="0" applyFill="0" applyBorder="0" applyAlignment="0" applyProtection="0"/>
  </cellStyleXfs>
  <cellXfs count="55">
    <xf numFmtId="0" fontId="0" fillId="0" borderId="0" xfId="0"/>
    <xf numFmtId="0" fontId="2" fillId="4" borderId="4" xfId="1" applyNumberFormat="1" applyFont="1" applyFill="1" applyBorder="1" applyAlignment="1">
      <alignment horizontal="right" vertical="center" wrapText="1"/>
    </xf>
    <xf numFmtId="0" fontId="2" fillId="4" borderId="4" xfId="0" applyFont="1" applyFill="1" applyBorder="1" applyAlignment="1">
      <alignment horizontal="left" vertical="top" wrapText="1"/>
    </xf>
    <xf numFmtId="0" fontId="2" fillId="4" borderId="4" xfId="1" applyNumberFormat="1" applyFont="1" applyFill="1" applyBorder="1" applyAlignment="1">
      <alignment horizontal="center" vertical="center" wrapText="1"/>
    </xf>
    <xf numFmtId="0" fontId="2" fillId="4" borderId="4" xfId="0" applyFont="1" applyFill="1" applyBorder="1" applyAlignment="1">
      <alignment horizontal="center" vertical="center" wrapText="1"/>
    </xf>
    <xf numFmtId="166" fontId="2" fillId="4" borderId="4" xfId="1" applyNumberFormat="1" applyFont="1" applyFill="1" applyBorder="1" applyAlignment="1">
      <alignment vertical="center" wrapText="1"/>
    </xf>
    <xf numFmtId="0" fontId="2" fillId="4" borderId="3" xfId="0" applyFont="1" applyFill="1" applyBorder="1" applyAlignment="1">
      <alignment horizontal="left" vertical="top" wrapText="1"/>
    </xf>
    <xf numFmtId="0" fontId="3" fillId="2" borderId="4" xfId="1" applyNumberFormat="1" applyFont="1" applyFill="1" applyBorder="1" applyAlignment="1">
      <alignment horizontal="center" vertical="center" wrapText="1"/>
    </xf>
    <xf numFmtId="0" fontId="2" fillId="0" borderId="4" xfId="0" applyFont="1" applyBorder="1" applyAlignment="1">
      <alignment horizontal="left" vertical="top" wrapText="1"/>
    </xf>
    <xf numFmtId="0" fontId="2" fillId="0" borderId="4" xfId="1" applyNumberFormat="1" applyFont="1" applyBorder="1" applyAlignment="1">
      <alignment horizontal="center" vertical="center" wrapText="1"/>
    </xf>
    <xf numFmtId="0" fontId="2" fillId="0" borderId="4" xfId="0" applyFont="1" applyBorder="1" applyAlignment="1">
      <alignment horizontal="center" vertical="center" wrapText="1"/>
    </xf>
    <xf numFmtId="166" fontId="2" fillId="0" borderId="4" xfId="1" applyNumberFormat="1" applyFont="1" applyBorder="1" applyAlignment="1">
      <alignment vertical="center" wrapText="1"/>
    </xf>
    <xf numFmtId="166" fontId="3" fillId="5" borderId="4" xfId="1" applyNumberFormat="1" applyFont="1" applyFill="1" applyBorder="1" applyAlignment="1">
      <alignment vertical="center" wrapText="1"/>
    </xf>
    <xf numFmtId="167" fontId="3" fillId="6" borderId="4" xfId="2" applyNumberFormat="1" applyFont="1" applyFill="1" applyBorder="1" applyAlignment="1" applyProtection="1">
      <alignment vertical="center" wrapText="1"/>
    </xf>
    <xf numFmtId="0" fontId="0" fillId="4" borderId="0" xfId="0" applyFill="1"/>
    <xf numFmtId="0" fontId="2" fillId="8" borderId="4" xfId="1" applyNumberFormat="1" applyFont="1" applyFill="1" applyBorder="1" applyAlignment="1">
      <alignment horizontal="right" vertical="center" wrapText="1"/>
    </xf>
    <xf numFmtId="0" fontId="2" fillId="4" borderId="4" xfId="0" applyFont="1" applyFill="1" applyBorder="1" applyAlignment="1">
      <alignment horizontal="left" vertical="center" wrapText="1"/>
    </xf>
    <xf numFmtId="0" fontId="3" fillId="8" borderId="4" xfId="1" applyNumberFormat="1" applyFont="1" applyFill="1" applyBorder="1" applyAlignment="1">
      <alignment horizontal="center" vertical="center" wrapText="1"/>
    </xf>
    <xf numFmtId="164" fontId="2" fillId="4" borderId="4" xfId="1" applyFont="1" applyFill="1" applyBorder="1" applyAlignment="1">
      <alignment vertical="center" wrapText="1"/>
    </xf>
    <xf numFmtId="168" fontId="2" fillId="0" borderId="4" xfId="1" applyNumberFormat="1" applyFont="1" applyBorder="1" applyAlignment="1">
      <alignment horizontal="center" vertical="center" wrapText="1"/>
    </xf>
    <xf numFmtId="0" fontId="0" fillId="0" borderId="0" xfId="0" applyAlignment="1">
      <alignment horizontal="center"/>
    </xf>
    <xf numFmtId="168" fontId="2" fillId="0" borderId="4" xfId="1" applyNumberFormat="1" applyFont="1" applyBorder="1" applyAlignment="1">
      <alignment horizontal="left" vertical="center" wrapText="1"/>
    </xf>
    <xf numFmtId="166" fontId="2" fillId="4" borderId="3" xfId="1" applyNumberFormat="1" applyFont="1" applyFill="1" applyBorder="1" applyAlignment="1">
      <alignment vertical="center" wrapText="1"/>
    </xf>
    <xf numFmtId="164" fontId="2" fillId="0" borderId="4" xfId="1" applyFont="1" applyBorder="1" applyAlignment="1">
      <alignment vertical="center" wrapText="1"/>
    </xf>
    <xf numFmtId="166" fontId="3" fillId="9" borderId="4" xfId="1" applyNumberFormat="1" applyFont="1" applyFill="1" applyBorder="1" applyAlignment="1">
      <alignment vertical="center" wrapText="1"/>
    </xf>
    <xf numFmtId="166" fontId="3" fillId="9" borderId="3" xfId="1" applyNumberFormat="1" applyFont="1" applyFill="1" applyBorder="1" applyAlignment="1">
      <alignment vertical="center" wrapText="1"/>
    </xf>
    <xf numFmtId="164" fontId="3" fillId="9" borderId="3" xfId="1" applyFont="1" applyFill="1" applyBorder="1" applyAlignment="1">
      <alignment vertical="center" wrapText="1"/>
    </xf>
    <xf numFmtId="166" fontId="3" fillId="11" borderId="3" xfId="1" applyNumberFormat="1" applyFont="1" applyFill="1" applyBorder="1" applyAlignment="1">
      <alignment vertical="center" wrapText="1"/>
    </xf>
    <xf numFmtId="166" fontId="2" fillId="0" borderId="4" xfId="1" applyNumberFormat="1" applyFont="1" applyFill="1" applyBorder="1" applyAlignment="1">
      <alignment vertical="center" wrapText="1"/>
    </xf>
    <xf numFmtId="43" fontId="0" fillId="0" borderId="0" xfId="0" applyNumberFormat="1"/>
    <xf numFmtId="167" fontId="0" fillId="0" borderId="0" xfId="0" applyNumberFormat="1"/>
    <xf numFmtId="0" fontId="4" fillId="10" borderId="4" xfId="0" applyFont="1" applyFill="1" applyBorder="1" applyAlignment="1">
      <alignment horizontal="center" vertical="center" wrapText="1"/>
    </xf>
    <xf numFmtId="0" fontId="3" fillId="6" borderId="1" xfId="1" applyNumberFormat="1" applyFont="1" applyFill="1" applyBorder="1" applyAlignment="1" applyProtection="1">
      <alignment horizontal="center" vertical="center" wrapText="1"/>
    </xf>
    <xf numFmtId="0" fontId="3" fillId="6" borderId="2" xfId="1" applyNumberFormat="1" applyFont="1" applyFill="1" applyBorder="1" applyAlignment="1" applyProtection="1">
      <alignment horizontal="center" vertical="center" wrapText="1"/>
    </xf>
    <xf numFmtId="0" fontId="3" fillId="6" borderId="3" xfId="1" applyNumberFormat="1" applyFont="1" applyFill="1" applyBorder="1" applyAlignment="1" applyProtection="1">
      <alignment horizontal="center" vertic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3" borderId="1" xfId="1" applyNumberFormat="1" applyFont="1" applyFill="1" applyBorder="1" applyAlignment="1">
      <alignment horizontal="center" vertical="center" wrapText="1"/>
    </xf>
    <xf numFmtId="0" fontId="3" fillId="3" borderId="2" xfId="1" applyNumberFormat="1" applyFont="1" applyFill="1" applyBorder="1" applyAlignment="1">
      <alignment horizontal="center" vertical="center" wrapText="1"/>
    </xf>
    <xf numFmtId="0" fontId="3" fillId="3" borderId="3" xfId="1" applyNumberFormat="1" applyFont="1" applyFill="1" applyBorder="1" applyAlignment="1">
      <alignment horizontal="center" vertical="center" wrapText="1"/>
    </xf>
    <xf numFmtId="0" fontId="3" fillId="5" borderId="1" xfId="1" applyNumberFormat="1" applyFont="1" applyFill="1" applyBorder="1" applyAlignment="1" applyProtection="1">
      <alignment horizontal="center" vertical="center" wrapText="1"/>
    </xf>
    <xf numFmtId="0" fontId="3" fillId="5" borderId="2" xfId="1" applyNumberFormat="1" applyFont="1" applyFill="1" applyBorder="1" applyAlignment="1" applyProtection="1">
      <alignment horizontal="center" vertical="center" wrapText="1"/>
    </xf>
    <xf numFmtId="0" fontId="3" fillId="5" borderId="3" xfId="1" applyNumberFormat="1" applyFont="1" applyFill="1" applyBorder="1" applyAlignment="1" applyProtection="1">
      <alignment horizontal="center" vertical="center" wrapText="1"/>
    </xf>
    <xf numFmtId="0" fontId="3" fillId="8" borderId="2" xfId="1" applyNumberFormat="1" applyFont="1" applyFill="1" applyBorder="1" applyAlignment="1">
      <alignment horizontal="center" vertical="center" wrapText="1"/>
    </xf>
    <xf numFmtId="0" fontId="3" fillId="8" borderId="3" xfId="1"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3" fillId="8" borderId="1" xfId="0" applyFont="1" applyFill="1" applyBorder="1" applyAlignment="1">
      <alignment horizontal="center" vertical="top" wrapText="1"/>
    </xf>
    <xf numFmtId="0" fontId="2" fillId="8" borderId="2" xfId="0" applyFont="1" applyFill="1" applyBorder="1" applyAlignment="1">
      <alignment horizontal="center" vertical="top" wrapText="1"/>
    </xf>
    <xf numFmtId="0" fontId="2" fillId="8" borderId="3" xfId="0" applyFont="1" applyFill="1" applyBorder="1" applyAlignment="1">
      <alignment horizontal="center" vertical="top" wrapText="1"/>
    </xf>
    <xf numFmtId="0" fontId="3" fillId="11" borderId="1" xfId="1" applyNumberFormat="1" applyFont="1" applyFill="1" applyBorder="1" applyAlignment="1">
      <alignment horizontal="center" vertical="center" wrapText="1"/>
    </xf>
    <xf numFmtId="0" fontId="3" fillId="11" borderId="2" xfId="1" applyNumberFormat="1" applyFont="1" applyFill="1" applyBorder="1" applyAlignment="1">
      <alignment horizontal="center" vertical="center" wrapText="1"/>
    </xf>
    <xf numFmtId="0" fontId="3" fillId="11" borderId="3" xfId="1"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63500</xdr:rowOff>
    </xdr:from>
    <xdr:to>
      <xdr:col>1</xdr:col>
      <xdr:colOff>787500</xdr:colOff>
      <xdr:row>0</xdr:row>
      <xdr:rowOff>601251</xdr:rowOff>
    </xdr:to>
    <xdr:pic>
      <xdr:nvPicPr>
        <xdr:cNvPr id="7" name="Picture 6">
          <a:extLst>
            <a:ext uri="{FF2B5EF4-FFF2-40B4-BE49-F238E27FC236}">
              <a16:creationId xmlns:a16="http://schemas.microsoft.com/office/drawing/2014/main" id="{CF60CB7C-CB32-46A4-A0BC-62845BF6AF96}"/>
            </a:ext>
          </a:extLst>
        </xdr:cNvPr>
        <xdr:cNvPicPr>
          <a:picLocks noChangeAspect="1"/>
        </xdr:cNvPicPr>
      </xdr:nvPicPr>
      <xdr:blipFill>
        <a:blip xmlns:r="http://schemas.openxmlformats.org/officeDocument/2006/relationships" r:embed="rId1"/>
        <a:stretch>
          <a:fillRect/>
        </a:stretch>
      </xdr:blipFill>
      <xdr:spPr>
        <a:xfrm>
          <a:off x="101600" y="63500"/>
          <a:ext cx="1098400" cy="5377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7"/>
  <sheetViews>
    <sheetView tabSelected="1" topLeftCell="A41" zoomScale="127" zoomScaleNormal="80" workbookViewId="0">
      <selection activeCell="I3" sqref="I3"/>
    </sheetView>
  </sheetViews>
  <sheetFormatPr defaultColWidth="8.7265625" defaultRowHeight="14.5" x14ac:dyDescent="0.35"/>
  <cols>
    <col min="1" max="1" width="5.81640625" bestFit="1" customWidth="1"/>
    <col min="2" max="2" width="59.81640625" customWidth="1"/>
    <col min="3" max="3" width="11.26953125" bestFit="1" customWidth="1"/>
    <col min="4" max="4" width="8.453125" style="20" bestFit="1" customWidth="1"/>
    <col min="5" max="5" width="11.81640625" customWidth="1"/>
    <col min="6" max="6" width="11.08984375" customWidth="1"/>
    <col min="7" max="7" width="11.453125" bestFit="1" customWidth="1"/>
    <col min="8" max="8" width="9.26953125" bestFit="1" customWidth="1"/>
  </cols>
  <sheetData>
    <row r="1" spans="1:7" ht="52" customHeight="1" x14ac:dyDescent="0.35">
      <c r="A1" s="35" t="s">
        <v>0</v>
      </c>
      <c r="B1" s="36"/>
      <c r="C1" s="36"/>
      <c r="D1" s="36"/>
      <c r="E1" s="36"/>
      <c r="F1" s="37"/>
      <c r="G1" s="14"/>
    </row>
    <row r="2" spans="1:7" x14ac:dyDescent="0.35">
      <c r="A2" s="7" t="s">
        <v>1</v>
      </c>
      <c r="B2" s="7" t="s">
        <v>2</v>
      </c>
      <c r="C2" s="7" t="s">
        <v>3</v>
      </c>
      <c r="D2" s="7" t="s">
        <v>4</v>
      </c>
      <c r="E2" s="7" t="s">
        <v>5</v>
      </c>
      <c r="F2" s="7" t="s">
        <v>6</v>
      </c>
    </row>
    <row r="3" spans="1:7" x14ac:dyDescent="0.35">
      <c r="A3" s="17">
        <v>1</v>
      </c>
      <c r="B3" s="44" t="s">
        <v>7</v>
      </c>
      <c r="C3" s="44"/>
      <c r="D3" s="44"/>
      <c r="E3" s="44"/>
      <c r="F3" s="45"/>
    </row>
    <row r="4" spans="1:7" x14ac:dyDescent="0.35">
      <c r="A4" s="38"/>
      <c r="B4" s="39"/>
      <c r="C4" s="39"/>
      <c r="D4" s="39"/>
      <c r="E4" s="39"/>
      <c r="F4" s="40"/>
    </row>
    <row r="5" spans="1:7" ht="18.5" x14ac:dyDescent="0.35">
      <c r="A5" s="1">
        <v>1.1000000000000001</v>
      </c>
      <c r="B5" s="6" t="s">
        <v>8</v>
      </c>
      <c r="C5" s="31" t="s">
        <v>9</v>
      </c>
      <c r="D5" s="4">
        <v>1</v>
      </c>
      <c r="E5" s="5"/>
      <c r="F5" s="5">
        <f>D5*E5</f>
        <v>0</v>
      </c>
    </row>
    <row r="6" spans="1:7" ht="58" x14ac:dyDescent="0.35">
      <c r="A6" s="1">
        <v>1.2</v>
      </c>
      <c r="B6" s="2" t="s">
        <v>10</v>
      </c>
      <c r="C6" s="3" t="s">
        <v>11</v>
      </c>
      <c r="D6" s="4">
        <v>954</v>
      </c>
      <c r="E6" s="5"/>
      <c r="F6" s="5">
        <f t="shared" ref="F6:F8" si="0">D6*E6</f>
        <v>0</v>
      </c>
    </row>
    <row r="7" spans="1:7" ht="43.5" x14ac:dyDescent="0.35">
      <c r="A7" s="1">
        <v>1.3</v>
      </c>
      <c r="B7" s="2" t="s">
        <v>12</v>
      </c>
      <c r="C7" s="31" t="s">
        <v>13</v>
      </c>
      <c r="D7" s="4">
        <v>336</v>
      </c>
      <c r="E7" s="5"/>
      <c r="F7" s="5">
        <f t="shared" si="0"/>
        <v>0</v>
      </c>
    </row>
    <row r="8" spans="1:7" ht="18.5" x14ac:dyDescent="0.35">
      <c r="A8" s="1">
        <v>1.4</v>
      </c>
      <c r="B8" s="2" t="s">
        <v>14</v>
      </c>
      <c r="C8" s="31" t="s">
        <v>13</v>
      </c>
      <c r="D8" s="4">
        <v>14</v>
      </c>
      <c r="E8" s="5"/>
      <c r="F8" s="22">
        <f t="shared" si="0"/>
        <v>0</v>
      </c>
    </row>
    <row r="9" spans="1:7" x14ac:dyDescent="0.35">
      <c r="A9" s="52" t="s">
        <v>15</v>
      </c>
      <c r="B9" s="53"/>
      <c r="C9" s="53"/>
      <c r="D9" s="53"/>
      <c r="E9" s="54"/>
      <c r="F9" s="27">
        <f>F5+F6+F7+F8</f>
        <v>0</v>
      </c>
      <c r="G9" s="29"/>
    </row>
    <row r="10" spans="1:7" x14ac:dyDescent="0.35">
      <c r="A10" s="15">
        <v>2</v>
      </c>
      <c r="B10" s="46" t="s">
        <v>16</v>
      </c>
      <c r="C10" s="47"/>
      <c r="D10" s="47"/>
      <c r="E10" s="47"/>
      <c r="F10" s="48"/>
    </row>
    <row r="11" spans="1:7" ht="58" x14ac:dyDescent="0.35">
      <c r="A11" s="1">
        <v>2.1</v>
      </c>
      <c r="B11" s="2" t="s">
        <v>17</v>
      </c>
      <c r="C11" s="31" t="s">
        <v>13</v>
      </c>
      <c r="D11" s="4">
        <v>1240</v>
      </c>
      <c r="E11" s="18"/>
      <c r="F11" s="5">
        <f>D11*E11</f>
        <v>0</v>
      </c>
    </row>
    <row r="12" spans="1:7" ht="43.5" x14ac:dyDescent="0.35">
      <c r="A12" s="1">
        <v>2.2000000000000002</v>
      </c>
      <c r="B12" s="16" t="s">
        <v>18</v>
      </c>
      <c r="C12" s="31" t="s">
        <v>13</v>
      </c>
      <c r="D12" s="4">
        <v>336</v>
      </c>
      <c r="E12" s="18"/>
      <c r="F12" s="5">
        <f>D12*E12</f>
        <v>0</v>
      </c>
    </row>
    <row r="13" spans="1:7" x14ac:dyDescent="0.35">
      <c r="A13" s="52" t="s">
        <v>15</v>
      </c>
      <c r="B13" s="53"/>
      <c r="C13" s="53"/>
      <c r="D13" s="53"/>
      <c r="E13" s="54"/>
      <c r="F13" s="25">
        <f>F11+F12</f>
        <v>0</v>
      </c>
      <c r="G13" s="29"/>
    </row>
    <row r="14" spans="1:7" x14ac:dyDescent="0.35">
      <c r="A14" s="15">
        <v>3</v>
      </c>
      <c r="B14" s="49" t="s">
        <v>19</v>
      </c>
      <c r="C14" s="50"/>
      <c r="D14" s="50"/>
      <c r="E14" s="50"/>
      <c r="F14" s="51"/>
    </row>
    <row r="15" spans="1:7" ht="72.5" x14ac:dyDescent="0.35">
      <c r="A15" s="1">
        <v>3.1</v>
      </c>
      <c r="B15" s="2" t="s">
        <v>20</v>
      </c>
      <c r="C15" s="31" t="s">
        <v>9</v>
      </c>
      <c r="D15" s="4">
        <v>1</v>
      </c>
      <c r="E15" s="28"/>
      <c r="F15" s="28">
        <f>E15*D15</f>
        <v>0</v>
      </c>
    </row>
    <row r="16" spans="1:7" x14ac:dyDescent="0.35">
      <c r="A16" s="1">
        <v>3.2</v>
      </c>
      <c r="B16" s="2" t="s">
        <v>21</v>
      </c>
      <c r="C16" s="3" t="s">
        <v>22</v>
      </c>
      <c r="D16" s="4">
        <v>14</v>
      </c>
      <c r="E16" s="5"/>
      <c r="F16" s="5">
        <f>E16*D16</f>
        <v>0</v>
      </c>
    </row>
    <row r="17" spans="1:7" ht="29" x14ac:dyDescent="0.35">
      <c r="A17" s="1">
        <v>3.3</v>
      </c>
      <c r="B17" s="2" t="s">
        <v>23</v>
      </c>
      <c r="C17" s="3" t="s">
        <v>22</v>
      </c>
      <c r="D17" s="4">
        <v>50</v>
      </c>
      <c r="E17" s="5"/>
      <c r="F17" s="5">
        <f t="shared" ref="F17:F19" si="1">E17*D17</f>
        <v>0</v>
      </c>
    </row>
    <row r="18" spans="1:7" ht="29" x14ac:dyDescent="0.35">
      <c r="A18" s="1">
        <v>3.4</v>
      </c>
      <c r="B18" s="2" t="s">
        <v>24</v>
      </c>
      <c r="C18" s="3" t="s">
        <v>22</v>
      </c>
      <c r="D18" s="4">
        <v>50</v>
      </c>
      <c r="E18" s="5"/>
      <c r="F18" s="5">
        <f t="shared" si="1"/>
        <v>0</v>
      </c>
    </row>
    <row r="19" spans="1:7" ht="29" x14ac:dyDescent="0.35">
      <c r="A19" s="1">
        <v>3.5</v>
      </c>
      <c r="B19" s="2" t="s">
        <v>25</v>
      </c>
      <c r="C19" s="3" t="s">
        <v>22</v>
      </c>
      <c r="D19" s="4">
        <v>12</v>
      </c>
      <c r="E19" s="5"/>
      <c r="F19" s="5">
        <f t="shared" si="1"/>
        <v>0</v>
      </c>
    </row>
    <row r="20" spans="1:7" x14ac:dyDescent="0.35">
      <c r="A20" s="52" t="s">
        <v>15</v>
      </c>
      <c r="B20" s="53"/>
      <c r="C20" s="53"/>
      <c r="D20" s="53"/>
      <c r="E20" s="54"/>
      <c r="F20" s="25">
        <f>F15+F16+F17+F18+F19</f>
        <v>0</v>
      </c>
      <c r="G20" s="29"/>
    </row>
    <row r="21" spans="1:7" x14ac:dyDescent="0.35">
      <c r="A21" s="15">
        <v>4</v>
      </c>
      <c r="B21" s="49" t="s">
        <v>26</v>
      </c>
      <c r="C21" s="50"/>
      <c r="D21" s="50"/>
      <c r="E21" s="50"/>
      <c r="F21" s="51"/>
    </row>
    <row r="22" spans="1:7" ht="58" x14ac:dyDescent="0.35">
      <c r="A22" s="1">
        <v>4.0999999999999996</v>
      </c>
      <c r="B22" s="8" t="s">
        <v>27</v>
      </c>
      <c r="C22" s="31" t="s">
        <v>13</v>
      </c>
      <c r="D22" s="10">
        <v>330</v>
      </c>
      <c r="E22" s="11"/>
      <c r="F22" s="11">
        <f>E22*D22</f>
        <v>0</v>
      </c>
    </row>
    <row r="23" spans="1:7" ht="29" x14ac:dyDescent="0.35">
      <c r="A23" s="1">
        <v>4.2</v>
      </c>
      <c r="B23" s="8" t="s">
        <v>28</v>
      </c>
      <c r="C23" s="31" t="s">
        <v>13</v>
      </c>
      <c r="D23" s="10">
        <v>77</v>
      </c>
      <c r="E23" s="11"/>
      <c r="F23" s="11">
        <f>E23*D23</f>
        <v>0</v>
      </c>
    </row>
    <row r="24" spans="1:7" x14ac:dyDescent="0.35">
      <c r="A24" s="52" t="s">
        <v>15</v>
      </c>
      <c r="B24" s="53"/>
      <c r="C24" s="53"/>
      <c r="D24" s="53"/>
      <c r="E24" s="54"/>
      <c r="F24" s="25">
        <f>F23+F22</f>
        <v>0</v>
      </c>
      <c r="G24" s="29"/>
    </row>
    <row r="25" spans="1:7" x14ac:dyDescent="0.35">
      <c r="A25" s="15">
        <v>5</v>
      </c>
      <c r="B25" s="49" t="s">
        <v>29</v>
      </c>
      <c r="C25" s="50"/>
      <c r="D25" s="50"/>
      <c r="E25" s="50"/>
      <c r="F25" s="51"/>
    </row>
    <row r="26" spans="1:7" ht="29" x14ac:dyDescent="0.35">
      <c r="A26" s="1">
        <v>5.0999999999999996</v>
      </c>
      <c r="B26" s="8" t="s">
        <v>30</v>
      </c>
      <c r="C26" s="9" t="s">
        <v>22</v>
      </c>
      <c r="D26" s="10">
        <v>11</v>
      </c>
      <c r="E26" s="28"/>
      <c r="F26" s="23">
        <f>E26*D26</f>
        <v>0</v>
      </c>
    </row>
    <row r="27" spans="1:7" ht="29" x14ac:dyDescent="0.35">
      <c r="A27" s="1">
        <v>5.2</v>
      </c>
      <c r="B27" s="8" t="s">
        <v>31</v>
      </c>
      <c r="C27" s="9" t="s">
        <v>22</v>
      </c>
      <c r="D27" s="10">
        <v>11</v>
      </c>
      <c r="E27" s="28"/>
      <c r="F27" s="23">
        <f t="shared" ref="F27:F33" si="2">E27*D27</f>
        <v>0</v>
      </c>
    </row>
    <row r="28" spans="1:7" ht="29" x14ac:dyDescent="0.35">
      <c r="A28" s="1">
        <v>5.3</v>
      </c>
      <c r="B28" s="8" t="s">
        <v>32</v>
      </c>
      <c r="C28" s="9" t="s">
        <v>22</v>
      </c>
      <c r="D28" s="10">
        <v>12</v>
      </c>
      <c r="E28" s="28"/>
      <c r="F28" s="23">
        <f t="shared" si="2"/>
        <v>0</v>
      </c>
    </row>
    <row r="29" spans="1:7" ht="29" x14ac:dyDescent="0.35">
      <c r="A29" s="1">
        <v>5.4</v>
      </c>
      <c r="B29" s="8" t="s">
        <v>33</v>
      </c>
      <c r="C29" s="9" t="s">
        <v>22</v>
      </c>
      <c r="D29" s="10">
        <v>10</v>
      </c>
      <c r="E29" s="28"/>
      <c r="F29" s="23">
        <f t="shared" si="2"/>
        <v>0</v>
      </c>
    </row>
    <row r="30" spans="1:7" ht="29" x14ac:dyDescent="0.35">
      <c r="A30" s="1">
        <v>5.5</v>
      </c>
      <c r="B30" s="8" t="s">
        <v>34</v>
      </c>
      <c r="C30" s="9" t="s">
        <v>22</v>
      </c>
      <c r="D30" s="10">
        <v>1</v>
      </c>
      <c r="E30" s="28"/>
      <c r="F30" s="23">
        <f t="shared" si="2"/>
        <v>0</v>
      </c>
    </row>
    <row r="31" spans="1:7" ht="43.5" x14ac:dyDescent="0.35">
      <c r="A31" s="1">
        <v>5.6</v>
      </c>
      <c r="B31" s="8" t="s">
        <v>35</v>
      </c>
      <c r="C31" s="9" t="s">
        <v>22</v>
      </c>
      <c r="D31" s="10">
        <v>2</v>
      </c>
      <c r="E31" s="28"/>
      <c r="F31" s="23">
        <f t="shared" si="2"/>
        <v>0</v>
      </c>
    </row>
    <row r="32" spans="1:7" ht="43.5" x14ac:dyDescent="0.35">
      <c r="A32" s="1">
        <v>5.7</v>
      </c>
      <c r="B32" s="8" t="s">
        <v>36</v>
      </c>
      <c r="C32" s="9" t="s">
        <v>22</v>
      </c>
      <c r="D32" s="10">
        <v>2</v>
      </c>
      <c r="E32" s="28"/>
      <c r="F32" s="23">
        <f t="shared" si="2"/>
        <v>0</v>
      </c>
    </row>
    <row r="33" spans="1:8" ht="58" x14ac:dyDescent="0.35">
      <c r="A33" s="1">
        <v>5.8</v>
      </c>
      <c r="B33" s="8" t="s">
        <v>37</v>
      </c>
      <c r="C33" s="9" t="s">
        <v>22</v>
      </c>
      <c r="D33" s="10">
        <v>2</v>
      </c>
      <c r="E33" s="28"/>
      <c r="F33" s="23">
        <f t="shared" si="2"/>
        <v>0</v>
      </c>
    </row>
    <row r="34" spans="1:8" x14ac:dyDescent="0.35">
      <c r="A34" s="52" t="s">
        <v>15</v>
      </c>
      <c r="B34" s="53"/>
      <c r="C34" s="53"/>
      <c r="D34" s="53"/>
      <c r="E34" s="54"/>
      <c r="F34" s="26">
        <f>+F26+F27+F28+F29+F30+F31+F32+F33</f>
        <v>0</v>
      </c>
      <c r="G34" s="29"/>
    </row>
    <row r="35" spans="1:8" x14ac:dyDescent="0.35">
      <c r="A35" s="15">
        <v>6</v>
      </c>
      <c r="B35" s="49" t="s">
        <v>38</v>
      </c>
      <c r="C35" s="50"/>
      <c r="D35" s="50"/>
      <c r="E35" s="50"/>
      <c r="F35" s="51"/>
    </row>
    <row r="36" spans="1:8" ht="101.5" x14ac:dyDescent="0.35">
      <c r="A36" s="1">
        <v>6.1</v>
      </c>
      <c r="B36" s="2" t="s">
        <v>39</v>
      </c>
      <c r="C36" s="31" t="s">
        <v>9</v>
      </c>
      <c r="D36" s="21">
        <v>1</v>
      </c>
      <c r="E36" s="11"/>
      <c r="F36" s="11">
        <f>E36</f>
        <v>0</v>
      </c>
    </row>
    <row r="37" spans="1:8" x14ac:dyDescent="0.35">
      <c r="A37" s="52" t="s">
        <v>15</v>
      </c>
      <c r="B37" s="53"/>
      <c r="C37" s="53"/>
      <c r="D37" s="53"/>
      <c r="E37" s="54"/>
      <c r="F37" s="25">
        <f>F36</f>
        <v>0</v>
      </c>
      <c r="G37" s="29"/>
    </row>
    <row r="38" spans="1:8" x14ac:dyDescent="0.35">
      <c r="A38" s="15">
        <v>7</v>
      </c>
      <c r="B38" s="49" t="s">
        <v>40</v>
      </c>
      <c r="C38" s="50"/>
      <c r="D38" s="50"/>
      <c r="E38" s="50"/>
      <c r="F38" s="51"/>
    </row>
    <row r="39" spans="1:8" ht="58" x14ac:dyDescent="0.35">
      <c r="A39" s="1">
        <v>7.1</v>
      </c>
      <c r="B39" s="2" t="s">
        <v>41</v>
      </c>
      <c r="C39" s="31" t="s">
        <v>11</v>
      </c>
      <c r="D39" s="19">
        <v>32</v>
      </c>
      <c r="E39" s="11"/>
      <c r="F39" s="11">
        <f>E39*D39</f>
        <v>0</v>
      </c>
    </row>
    <row r="40" spans="1:8" ht="58" x14ac:dyDescent="0.35">
      <c r="A40" s="1">
        <v>7.2</v>
      </c>
      <c r="B40" s="2" t="s">
        <v>42</v>
      </c>
      <c r="C40" s="31" t="s">
        <v>13</v>
      </c>
      <c r="D40" s="21">
        <v>100</v>
      </c>
      <c r="E40" s="11"/>
      <c r="F40" s="11">
        <f>E40*D40</f>
        <v>0</v>
      </c>
    </row>
    <row r="41" spans="1:8" ht="58" x14ac:dyDescent="0.35">
      <c r="A41" s="1">
        <v>7.3</v>
      </c>
      <c r="B41" s="2" t="s">
        <v>43</v>
      </c>
      <c r="C41" s="31" t="s">
        <v>11</v>
      </c>
      <c r="D41" s="21">
        <v>3</v>
      </c>
      <c r="E41" s="11"/>
      <c r="F41" s="11">
        <f>E41*D41</f>
        <v>0</v>
      </c>
    </row>
    <row r="42" spans="1:8" ht="14.5" customHeight="1" x14ac:dyDescent="0.35">
      <c r="A42" s="52" t="s">
        <v>15</v>
      </c>
      <c r="B42" s="53"/>
      <c r="C42" s="53"/>
      <c r="D42" s="53"/>
      <c r="E42" s="54"/>
      <c r="F42" s="24">
        <f>F39+F40+F41</f>
        <v>0</v>
      </c>
      <c r="G42" s="29"/>
    </row>
    <row r="43" spans="1:8" x14ac:dyDescent="0.35">
      <c r="A43" s="15">
        <v>8</v>
      </c>
      <c r="B43" s="49" t="s">
        <v>47</v>
      </c>
      <c r="C43" s="50"/>
      <c r="D43" s="50"/>
      <c r="E43" s="50"/>
      <c r="F43" s="51"/>
    </row>
    <row r="44" spans="1:8" ht="72.5" x14ac:dyDescent="0.35">
      <c r="A44" s="1">
        <v>8.1</v>
      </c>
      <c r="B44" s="2" t="s">
        <v>46</v>
      </c>
      <c r="C44" s="31" t="s">
        <v>9</v>
      </c>
      <c r="D44" s="19">
        <v>1</v>
      </c>
      <c r="E44" s="11"/>
      <c r="F44" s="11">
        <f>E44*D44</f>
        <v>0</v>
      </c>
    </row>
    <row r="45" spans="1:8" ht="14.5" customHeight="1" x14ac:dyDescent="0.35">
      <c r="A45" s="52" t="s">
        <v>15</v>
      </c>
      <c r="B45" s="53"/>
      <c r="C45" s="53"/>
      <c r="D45" s="53"/>
      <c r="E45" s="54"/>
      <c r="F45" s="24">
        <f>F44</f>
        <v>0</v>
      </c>
      <c r="G45" s="29"/>
    </row>
    <row r="46" spans="1:8" x14ac:dyDescent="0.35">
      <c r="A46" s="41" t="s">
        <v>44</v>
      </c>
      <c r="B46" s="42"/>
      <c r="C46" s="42"/>
      <c r="D46" s="42"/>
      <c r="E46" s="43"/>
      <c r="F46" s="12">
        <f>F45+F42+F37+F34+F24+F20+F13+F9</f>
        <v>0</v>
      </c>
    </row>
    <row r="47" spans="1:8" x14ac:dyDescent="0.35">
      <c r="A47" s="32" t="s">
        <v>45</v>
      </c>
      <c r="B47" s="33"/>
      <c r="C47" s="33"/>
      <c r="D47" s="33"/>
      <c r="E47" s="34"/>
      <c r="F47" s="13">
        <f>F46/3180</f>
        <v>0</v>
      </c>
      <c r="G47" s="30"/>
      <c r="H47" s="30"/>
    </row>
  </sheetData>
  <mergeCells count="20">
    <mergeCell ref="A24:E24"/>
    <mergeCell ref="A34:E34"/>
    <mergeCell ref="A37:E37"/>
    <mergeCell ref="A42:E42"/>
    <mergeCell ref="A47:E47"/>
    <mergeCell ref="A1:F1"/>
    <mergeCell ref="A4:F4"/>
    <mergeCell ref="A46:E46"/>
    <mergeCell ref="B3:F3"/>
    <mergeCell ref="B10:F10"/>
    <mergeCell ref="B14:F14"/>
    <mergeCell ref="B21:F21"/>
    <mergeCell ref="B25:F25"/>
    <mergeCell ref="B35:F35"/>
    <mergeCell ref="B38:F38"/>
    <mergeCell ref="A9:E9"/>
    <mergeCell ref="A13:E13"/>
    <mergeCell ref="B43:F43"/>
    <mergeCell ref="A45:E45"/>
    <mergeCell ref="A20:E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C777DA1F0F32247B0EB7B6D8583BDE7" ma:contentTypeVersion="16" ma:contentTypeDescription="Opret et nyt dokument." ma:contentTypeScope="" ma:versionID="e0c24c2f379662dc4d756b97f203435c">
  <xsd:schema xmlns:xsd="http://www.w3.org/2001/XMLSchema" xmlns:xs="http://www.w3.org/2001/XMLSchema" xmlns:p="http://schemas.microsoft.com/office/2006/metadata/properties" xmlns:ns3="f6d3074c-55c3-4c8c-a6aa-4e06f36e236e" xmlns:ns4="9c60096c-b9d8-4cb1-bf87-23496855fc9f" targetNamespace="http://schemas.microsoft.com/office/2006/metadata/properties" ma:root="true" ma:fieldsID="5ddd0d1f43835fd13ed97b33e4450b32" ns3:_="" ns4:_="">
    <xsd:import namespace="f6d3074c-55c3-4c8c-a6aa-4e06f36e236e"/>
    <xsd:import namespace="9c60096c-b9d8-4cb1-bf87-23496855fc9f"/>
    <xsd:element name="properties">
      <xsd:complexType>
        <xsd:sequence>
          <xsd:element name="documentManagement">
            <xsd:complexType>
              <xsd:all>
                <xsd:element ref="ns3:SharedWithUsers" minOccurs="0"/>
                <xsd:element ref="ns3:SharedWithDetails" minOccurs="0"/>
                <xsd:element ref="ns3:SharingHintHash" minOccurs="0"/>
                <xsd:element ref="ns4:_activity"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element ref="ns4:MediaServiceObjectDetectorVersions"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d3074c-55c3-4c8c-a6aa-4e06f36e236e"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t med detaljer" ma:internalName="SharedWithDetails" ma:readOnly="true">
      <xsd:simpleType>
        <xsd:restriction base="dms:Note">
          <xsd:maxLength value="255"/>
        </xsd:restriction>
      </xsd:simpleType>
    </xsd:element>
    <xsd:element name="SharingHintHash" ma:index="10" nillable="true" ma:displayName="Hashværdi for deling"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60096c-b9d8-4cb1-bf87-23496855fc9f" elementFormDefault="qualified">
    <xsd:import namespace="http://schemas.microsoft.com/office/2006/documentManagement/types"/>
    <xsd:import namespace="http://schemas.microsoft.com/office/infopath/2007/PartnerControls"/>
    <xsd:element name="_activity" ma:index="11"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c60096c-b9d8-4cb1-bf87-23496855fc9f" xsi:nil="true"/>
  </documentManagement>
</p:properties>
</file>

<file path=customXml/itemProps1.xml><?xml version="1.0" encoding="utf-8"?>
<ds:datastoreItem xmlns:ds="http://schemas.openxmlformats.org/officeDocument/2006/customXml" ds:itemID="{9397875E-9F7D-4592-A77E-99A6D95692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d3074c-55c3-4c8c-a6aa-4e06f36e236e"/>
    <ds:schemaRef ds:uri="9c60096c-b9d8-4cb1-bf87-23496855fc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A10B32-59CF-47B6-83AC-C9076ECDA500}">
  <ds:schemaRefs>
    <ds:schemaRef ds:uri="http://schemas.microsoft.com/sharepoint/v3/contenttype/forms"/>
  </ds:schemaRefs>
</ds:datastoreItem>
</file>

<file path=customXml/itemProps3.xml><?xml version="1.0" encoding="utf-8"?>
<ds:datastoreItem xmlns:ds="http://schemas.openxmlformats.org/officeDocument/2006/customXml" ds:itemID="{761B0CEE-937C-47A3-BDFC-8D53B7AAA796}">
  <ds:schemaRefs>
    <ds:schemaRef ds:uri="http://schemas.openxmlformats.org/package/2006/metadata/core-properties"/>
    <ds:schemaRef ds:uri="http://www.w3.org/XML/1998/namespace"/>
    <ds:schemaRef ds:uri="9c60096c-b9d8-4cb1-bf87-23496855fc9f"/>
    <ds:schemaRef ds:uri="http://schemas.microsoft.com/office/2006/documentManagement/types"/>
    <ds:schemaRef ds:uri="http://purl.org/dc/elements/1.1/"/>
    <ds:schemaRef ds:uri="http://purl.org/dc/terms/"/>
    <ds:schemaRef ds:uri="http://schemas.microsoft.com/office/infopath/2007/PartnerControls"/>
    <ds:schemaRef ds:uri="f6d3074c-55c3-4c8c-a6aa-4e06f36e236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Sania Elnour ElMahdi</cp:lastModifiedBy>
  <cp:revision/>
  <dcterms:created xsi:type="dcterms:W3CDTF">2015-06-05T18:17:20Z</dcterms:created>
  <dcterms:modified xsi:type="dcterms:W3CDTF">2026-06-04T15:53:04Z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0x0101005C777DA1F0F32247B0EB7B6D8583BDE7</vt:lpwstr>
  </property>
</Properties>
</file>